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00" activeTab="0"/>
  </bookViews>
  <sheets>
    <sheet name="TE-5000" sheetId="1" r:id="rId1"/>
    <sheet name="Results Graph" sheetId="2" r:id="rId2"/>
  </sheets>
  <definedNames>
    <definedName name="__123Graph_A" hidden="1">'TE-5000'!$E$19:$E$23</definedName>
    <definedName name="__123Graph_X" hidden="1">'TE-5000'!$C$19:$C$23</definedName>
    <definedName name="_Regression_Int" localSheetId="0" hidden="1">1</definedName>
    <definedName name="_Regression_Out" hidden="1">'TE-5000'!$I$19</definedName>
    <definedName name="_Regression_X" hidden="1">'TE-5000'!$C$19:$C$23</definedName>
    <definedName name="_Regression_Y" hidden="1">'TE-5000'!$E$19:$E$23</definedName>
    <definedName name="_xlnm.Print_Area" localSheetId="0">'TE-5000'!$A$1:$H$42</definedName>
    <definedName name="Print_Area_MI" localSheetId="0">'TE-5000'!$A$1:$H$42</definedName>
  </definedNames>
  <calcPr fullCalcOnLoad="1"/>
</workbook>
</file>

<file path=xl/sharedStrings.xml><?xml version="1.0" encoding="utf-8"?>
<sst xmlns="http://schemas.openxmlformats.org/spreadsheetml/2006/main" count="54" uniqueCount="53">
  <si>
    <t>Cleves, Ohio</t>
  </si>
  <si>
    <t>Tisch</t>
  </si>
  <si>
    <t xml:space="preserve">   Qstd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</si>
  <si>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</si>
  <si>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</si>
  <si>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</si>
  <si>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</si>
  <si>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</si>
  <si>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 Calculations</t>
  </si>
  <si>
    <t>I = actual chart response</t>
  </si>
  <si>
    <t>For subsequent calculation of sampler flow:</t>
  </si>
  <si>
    <t># of Observations:</t>
  </si>
  <si>
    <t>Location:</t>
  </si>
  <si>
    <t>Sampler:</t>
  </si>
  <si>
    <t>Date:</t>
  </si>
  <si>
    <t>Tech:</t>
  </si>
  <si>
    <t>Make:</t>
  </si>
  <si>
    <t>Model:</t>
  </si>
  <si>
    <t>Serial#:</t>
  </si>
  <si>
    <t>Date Certified:</t>
  </si>
  <si>
    <t>TE-5170 MFC</t>
  </si>
  <si>
    <t>Site ID:</t>
  </si>
  <si>
    <t>Serial No:</t>
  </si>
  <si>
    <t>Site Information</t>
  </si>
  <si>
    <t>Calibration Information</t>
  </si>
  <si>
    <t>Linear Regression</t>
  </si>
  <si>
    <t xml:space="preserve">  Slope:</t>
  </si>
  <si>
    <t>Intercept:</t>
  </si>
  <si>
    <t>Corr. Coeff:</t>
  </si>
  <si>
    <t>Tisch Environmental 145 South Miami Ave, Cleves OH 45002 ● 877.263.7610 ● sales@tisch-env.com ●  www.tisch-env.com</t>
  </si>
  <si>
    <t>Average I (chart):</t>
  </si>
  <si>
    <t>Sample Time (Hrs):</t>
  </si>
  <si>
    <t>Total Flow in m3/min</t>
  </si>
  <si>
    <t>Total Flow in CFM</t>
  </si>
  <si>
    <t>Bob Tisch</t>
  </si>
  <si>
    <t>TE-HVC Digital Calibrator Information</t>
  </si>
  <si>
    <t>TE-HVC</t>
  </si>
  <si>
    <t>I</t>
  </si>
  <si>
    <t>(Chart)</t>
  </si>
  <si>
    <t>Test #</t>
  </si>
  <si>
    <t>Qact</t>
  </si>
  <si>
    <t>(TE-HVC)</t>
  </si>
  <si>
    <t>Qstd = standard flow rate from Calibrator</t>
  </si>
  <si>
    <t>Qact = actual flow rate from calibrator</t>
  </si>
  <si>
    <t>NOTE: Ensure TE-HVC digital calibrator has been certified within 12 months of use</t>
  </si>
  <si>
    <t>Barometric Pressure (mmHg):</t>
  </si>
  <si>
    <t>Temperature (deg C):</t>
  </si>
  <si>
    <t>Site Conditions (From TE-HVC Calibrator)</t>
  </si>
  <si>
    <t>Slope = slope of chart versus Qact linear regression</t>
  </si>
  <si>
    <t>Intercept = intercept of chart versus Qact linear regression</t>
  </si>
  <si>
    <t>Qact = Slope x Chart reading + Intercept (y=mx+b)</t>
  </si>
  <si>
    <t>Average Flow Calculation CFM</t>
  </si>
  <si>
    <t>Average Flow Calculation in m3/min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</si>
</sst>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0000_)"/>
    <numFmt numFmtId="167" formatCode="0.000_)"/>
    <numFmt numFmtId="168" formatCode="0.0_)"/>
    <numFmt numFmtId="169" formatCode="0.0000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"/>
    <numFmt numFmtId="175" formatCode="[$-409]dddd\,\ mmmm\ dd\,\ yyyy"/>
    <numFmt numFmtId="176" formatCode="[$-409]d\-mmm\-yy;@"/>
  </numFmts>
  <fonts count="47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b/>
      <sz val="10"/>
      <color indexed="8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applyProtection="1">
      <alignment horizontal="fill"/>
      <protection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fill"/>
      <protection/>
    </xf>
    <xf numFmtId="168" fontId="2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0" xfId="0" applyNumberFormat="1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right" vertical="top"/>
      <protection locked="0"/>
    </xf>
    <xf numFmtId="0" fontId="0" fillId="0" borderId="12" xfId="0" applyBorder="1" applyAlignment="1">
      <alignment horizontal="right" vertical="top"/>
    </xf>
    <xf numFmtId="0" fontId="0" fillId="0" borderId="0" xfId="0" applyAlignment="1">
      <alignment horizontal="right" vertical="top"/>
    </xf>
    <xf numFmtId="0" fontId="2" fillId="0" borderId="12" xfId="0" applyNumberFormat="1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176" fontId="2" fillId="0" borderId="11" xfId="0" applyNumberFormat="1" applyFont="1" applyBorder="1" applyAlignment="1" applyProtection="1">
      <alignment horizontal="left"/>
      <protection locked="0"/>
    </xf>
    <xf numFmtId="0" fontId="22" fillId="0" borderId="14" xfId="0" applyFont="1" applyBorder="1" applyAlignment="1" applyProtection="1">
      <alignment horizontal="right"/>
      <protection/>
    </xf>
    <xf numFmtId="0" fontId="22" fillId="0" borderId="15" xfId="0" applyFont="1" applyBorder="1" applyAlignment="1" applyProtection="1">
      <alignment horizontal="right" vertical="top"/>
      <protection/>
    </xf>
    <xf numFmtId="0" fontId="22" fillId="0" borderId="10" xfId="0" applyFont="1" applyBorder="1" applyAlignment="1">
      <alignment horizontal="right"/>
    </xf>
    <xf numFmtId="0" fontId="22" fillId="0" borderId="12" xfId="0" applyFont="1" applyBorder="1" applyAlignment="1">
      <alignment horizontal="right" vertical="top"/>
    </xf>
    <xf numFmtId="0" fontId="22" fillId="0" borderId="10" xfId="0" applyFont="1" applyBorder="1" applyAlignment="1" applyProtection="1">
      <alignment horizontal="right"/>
      <protection/>
    </xf>
    <xf numFmtId="0" fontId="22" fillId="0" borderId="12" xfId="0" applyFont="1" applyBorder="1" applyAlignment="1" applyProtection="1">
      <alignment horizontal="right" vertical="top"/>
      <protection/>
    </xf>
    <xf numFmtId="0" fontId="0" fillId="0" borderId="0" xfId="0" applyAlignment="1">
      <alignment vertical="top"/>
    </xf>
    <xf numFmtId="164" fontId="2" fillId="0" borderId="10" xfId="0" applyNumberFormat="1" applyFont="1" applyBorder="1" applyAlignment="1" applyProtection="1">
      <alignment horizontal="left"/>
      <protection locked="0"/>
    </xf>
    <xf numFmtId="165" fontId="2" fillId="0" borderId="12" xfId="0" applyNumberFormat="1" applyFont="1" applyBorder="1" applyAlignment="1" applyProtection="1">
      <alignment horizontal="left" vertical="top"/>
      <protection locked="0"/>
    </xf>
    <xf numFmtId="165" fontId="0" fillId="0" borderId="13" xfId="0" applyNumberFormat="1" applyBorder="1" applyAlignment="1" applyProtection="1">
      <alignment horizontal="left" vertical="top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22" fillId="0" borderId="1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right"/>
      <protection/>
    </xf>
    <xf numFmtId="176" fontId="2" fillId="0" borderId="12" xfId="0" applyNumberFormat="1" applyFont="1" applyBorder="1" applyAlignment="1" applyProtection="1">
      <alignment horizontal="left"/>
      <protection locked="0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14" xfId="0" applyFont="1" applyBorder="1" applyAlignment="1" applyProtection="1">
      <alignment horizontal="center"/>
      <protection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6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left"/>
      <protection locked="0"/>
    </xf>
    <xf numFmtId="167" fontId="2" fillId="0" borderId="17" xfId="0" applyNumberFormat="1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left"/>
      <protection locked="0"/>
    </xf>
    <xf numFmtId="168" fontId="2" fillId="0" borderId="12" xfId="0" applyNumberFormat="1" applyFon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/>
    </xf>
    <xf numFmtId="174" fontId="0" fillId="0" borderId="17" xfId="0" applyNumberFormat="1" applyFont="1" applyBorder="1" applyAlignment="1">
      <alignment horizontal="left" vertical="top"/>
    </xf>
    <xf numFmtId="1" fontId="2" fillId="0" borderId="13" xfId="0" applyNumberFormat="1" applyFont="1" applyBorder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/>
    </xf>
    <xf numFmtId="0" fontId="23" fillId="0" borderId="0" xfId="0" applyFont="1" applyAlignment="1">
      <alignment/>
    </xf>
    <xf numFmtId="0" fontId="22" fillId="0" borderId="0" xfId="0" applyFont="1" applyAlignment="1" applyProtection="1">
      <alignment horizontal="left"/>
      <protection/>
    </xf>
    <xf numFmtId="168" fontId="2" fillId="0" borderId="11" xfId="0" applyNumberFormat="1" applyFont="1" applyBorder="1" applyAlignment="1" applyProtection="1">
      <alignment horizontal="left"/>
      <protection locked="0"/>
    </xf>
    <xf numFmtId="168" fontId="2" fillId="0" borderId="17" xfId="0" applyNumberFormat="1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right"/>
      <protection/>
    </xf>
    <xf numFmtId="0" fontId="22" fillId="0" borderId="10" xfId="0" applyFont="1" applyBorder="1" applyAlignment="1" applyProtection="1">
      <alignment horizontal="right"/>
      <protection/>
    </xf>
    <xf numFmtId="14" fontId="2" fillId="0" borderId="10" xfId="0" applyNumberFormat="1" applyFont="1" applyBorder="1" applyAlignment="1" applyProtection="1">
      <alignment horizontal="left"/>
      <protection locked="0"/>
    </xf>
    <xf numFmtId="165" fontId="2" fillId="0" borderId="0" xfId="0" applyNumberFormat="1" applyFont="1" applyBorder="1" applyAlignment="1" applyProtection="1">
      <alignment/>
      <protection locked="0"/>
    </xf>
    <xf numFmtId="165" fontId="2" fillId="0" borderId="12" xfId="0" applyNumberFormat="1" applyFont="1" applyBorder="1" applyAlignment="1" applyProtection="1">
      <alignment/>
      <protection locked="0"/>
    </xf>
    <xf numFmtId="0" fontId="25" fillId="0" borderId="12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17" xfId="0" applyFont="1" applyBorder="1" applyAlignment="1" applyProtection="1">
      <alignment horizontal="center"/>
      <protection/>
    </xf>
    <xf numFmtId="0" fontId="25" fillId="0" borderId="0" xfId="0" applyFont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right"/>
      <protection/>
    </xf>
    <xf numFmtId="0" fontId="22" fillId="0" borderId="12" xfId="0" applyFont="1" applyBorder="1" applyAlignment="1" applyProtection="1">
      <alignment horizontal="right"/>
      <protection locked="0"/>
    </xf>
    <xf numFmtId="0" fontId="22" fillId="0" borderId="15" xfId="0" applyFont="1" applyBorder="1" applyAlignment="1" applyProtection="1">
      <alignment horizontal="right" vertical="top"/>
      <protection/>
    </xf>
    <xf numFmtId="0" fontId="22" fillId="0" borderId="12" xfId="0" applyFont="1" applyBorder="1" applyAlignment="1" applyProtection="1">
      <alignment horizontal="right" vertical="top"/>
      <protection/>
    </xf>
    <xf numFmtId="0" fontId="22" fillId="0" borderId="0" xfId="0" applyFont="1" applyBorder="1" applyAlignment="1" applyProtection="1">
      <alignment horizontal="right"/>
      <protection/>
    </xf>
    <xf numFmtId="0" fontId="23" fillId="0" borderId="15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16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2" fillId="0" borderId="14" xfId="0" applyFont="1" applyBorder="1" applyAlignment="1" applyProtection="1">
      <alignment horizontal="right"/>
      <protection/>
    </xf>
    <xf numFmtId="0" fontId="22" fillId="0" borderId="14" xfId="0" applyFont="1" applyBorder="1" applyAlignment="1">
      <alignment horizontal="center"/>
    </xf>
    <xf numFmtId="0" fontId="2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Chart of Results</a:t>
            </a:r>
          </a:p>
        </c:rich>
      </c:tx>
      <c:layout>
        <c:manualLayout>
          <c:xMode val="factor"/>
          <c:yMode val="factor"/>
          <c:x val="-0.00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635"/>
          <c:w val="0.9505"/>
          <c:h val="0.886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1"/>
            <c:showSerName val="0"/>
            <c:showPercent val="0"/>
          </c:dLbls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'TE-5000'!$B$19:$B$23</c:f>
              <c:numCache>
                <c:ptCount val="5"/>
                <c:pt idx="0">
                  <c:v>52</c:v>
                </c:pt>
                <c:pt idx="1">
                  <c:v>46</c:v>
                </c:pt>
                <c:pt idx="2">
                  <c:v>43</c:v>
                </c:pt>
                <c:pt idx="3">
                  <c:v>38</c:v>
                </c:pt>
                <c:pt idx="4">
                  <c:v>31</c:v>
                </c:pt>
              </c:numCache>
            </c:numRef>
          </c:xVal>
          <c:yVal>
            <c:numRef>
              <c:f>'TE-5000'!$D$19:$D$23</c:f>
              <c:numCache>
                <c:ptCount val="5"/>
                <c:pt idx="0">
                  <c:v>49.9</c:v>
                </c:pt>
                <c:pt idx="1">
                  <c:v>43.6</c:v>
                </c:pt>
                <c:pt idx="2">
                  <c:v>40.5</c:v>
                </c:pt>
                <c:pt idx="3">
                  <c:v>34.6</c:v>
                </c:pt>
                <c:pt idx="4">
                  <c:v>28.8</c:v>
                </c:pt>
              </c:numCache>
            </c:numRef>
          </c:yVal>
          <c:smooth val="0"/>
        </c:ser>
        <c:axId val="5802811"/>
        <c:axId val="52225300"/>
      </c:scatterChart>
      <c:valAx>
        <c:axId val="5802811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Chart Reading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225300"/>
        <c:crosses val="autoZero"/>
        <c:crossBetween val="midCat"/>
        <c:dispUnits/>
      </c:valAx>
      <c:valAx>
        <c:axId val="52225300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Qact Flow Rate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0281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4</xdr:col>
      <xdr:colOff>0</xdr:colOff>
      <xdr:row>0</xdr:row>
      <xdr:rowOff>1152525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3238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0</xdr:row>
      <xdr:rowOff>390525</xdr:rowOff>
    </xdr:from>
    <xdr:to>
      <xdr:col>7</xdr:col>
      <xdr:colOff>1057275</xdr:colOff>
      <xdr:row>0</xdr:row>
      <xdr:rowOff>1133475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67075" y="390525"/>
          <a:ext cx="34956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MFC Calibration Worksheet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Using the TE-HVC Digital Calibrator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133350</xdr:rowOff>
    </xdr:from>
    <xdr:to>
      <xdr:col>11</xdr:col>
      <xdr:colOff>685800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695325" y="457200"/>
        <a:ext cx="753427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41"/>
  <sheetViews>
    <sheetView tabSelected="1" zoomScale="160" zoomScaleNormal="160" zoomScalePageLayoutView="0" workbookViewId="0" topLeftCell="A16">
      <selection activeCell="B38" sqref="B38"/>
    </sheetView>
  </sheetViews>
  <sheetFormatPr defaultColWidth="9.625" defaultRowHeight="12.75"/>
  <cols>
    <col min="1" max="6" width="10.625" style="0" customWidth="1"/>
    <col min="7" max="7" width="11.125" style="0" customWidth="1"/>
    <col min="8" max="8" width="14.375" style="0" customWidth="1"/>
    <col min="9" max="9" width="10.625" style="0" customWidth="1"/>
  </cols>
  <sheetData>
    <row r="1" spans="1:8" ht="97.5" customHeight="1">
      <c r="A1" s="1"/>
      <c r="B1" s="1"/>
      <c r="C1" s="1"/>
      <c r="D1" s="1"/>
      <c r="E1" s="1"/>
      <c r="F1" s="1"/>
      <c r="G1" s="1"/>
      <c r="H1" s="1"/>
    </row>
    <row r="2" spans="1:8" ht="14.25" customHeight="1">
      <c r="A2" s="1"/>
      <c r="B2" s="1"/>
      <c r="C2" s="1"/>
      <c r="D2" s="1"/>
      <c r="E2" s="1"/>
      <c r="F2" s="1"/>
      <c r="G2" s="1"/>
      <c r="H2" s="1"/>
    </row>
    <row r="3" spans="1:8" ht="16.5" thickBot="1">
      <c r="A3" s="62" t="s">
        <v>23</v>
      </c>
      <c r="B3" s="62"/>
      <c r="C3" s="62"/>
      <c r="D3" s="62"/>
      <c r="E3" s="62"/>
      <c r="F3" s="62"/>
      <c r="G3" s="62"/>
      <c r="H3" s="62"/>
    </row>
    <row r="4" spans="1:8" ht="15" customHeight="1">
      <c r="A4" s="21" t="s">
        <v>12</v>
      </c>
      <c r="B4" s="9" t="s">
        <v>0</v>
      </c>
      <c r="C4" s="10"/>
      <c r="D4" s="23" t="s">
        <v>21</v>
      </c>
      <c r="E4" s="14">
        <v>145</v>
      </c>
      <c r="F4" s="10"/>
      <c r="G4" s="25" t="s">
        <v>14</v>
      </c>
      <c r="H4" s="20">
        <v>43117</v>
      </c>
    </row>
    <row r="5" spans="1:8" s="17" customFormat="1" ht="17.25" customHeight="1" thickBot="1">
      <c r="A5" s="22" t="s">
        <v>13</v>
      </c>
      <c r="B5" s="15" t="s">
        <v>20</v>
      </c>
      <c r="C5" s="16"/>
      <c r="D5" s="24" t="s">
        <v>22</v>
      </c>
      <c r="E5" s="18">
        <v>367</v>
      </c>
      <c r="F5" s="16"/>
      <c r="G5" s="26" t="s">
        <v>15</v>
      </c>
      <c r="H5" s="19" t="s">
        <v>34</v>
      </c>
    </row>
    <row r="6" spans="1:8" ht="12">
      <c r="A6" s="6"/>
      <c r="B6" s="6"/>
      <c r="C6" s="6"/>
      <c r="D6" s="6"/>
      <c r="E6" s="6"/>
      <c r="F6" s="6"/>
      <c r="G6" s="6"/>
      <c r="H6" s="6"/>
    </row>
    <row r="7" spans="1:8" ht="16.5" thickBot="1">
      <c r="A7" s="63" t="s">
        <v>47</v>
      </c>
      <c r="B7" s="63"/>
      <c r="C7" s="63"/>
      <c r="D7" s="63"/>
      <c r="E7" s="63"/>
      <c r="F7" s="63"/>
      <c r="G7" s="63"/>
      <c r="H7" s="63"/>
    </row>
    <row r="8" spans="1:8" ht="15.75" customHeight="1">
      <c r="A8" s="84" t="s">
        <v>45</v>
      </c>
      <c r="B8" s="67"/>
      <c r="C8" s="67"/>
      <c r="D8" s="28">
        <v>29.5</v>
      </c>
      <c r="E8" s="67" t="s">
        <v>46</v>
      </c>
      <c r="F8" s="67"/>
      <c r="G8" s="67"/>
      <c r="H8" s="55">
        <v>23.2</v>
      </c>
    </row>
    <row r="9" spans="1:8" s="27" customFormat="1" ht="17.25" customHeight="1" thickBot="1">
      <c r="A9" s="69"/>
      <c r="B9" s="70"/>
      <c r="C9" s="70"/>
      <c r="D9" s="29"/>
      <c r="E9" s="70"/>
      <c r="F9" s="70"/>
      <c r="G9" s="70"/>
      <c r="H9" s="30"/>
    </row>
    <row r="10" spans="1:8" ht="12">
      <c r="A10" s="1"/>
      <c r="B10" s="1"/>
      <c r="C10" s="1"/>
      <c r="D10" s="1"/>
      <c r="E10" s="1"/>
      <c r="F10" s="1"/>
      <c r="G10" s="1"/>
      <c r="H10" s="1"/>
    </row>
    <row r="11" spans="1:8" ht="16.5" thickBot="1">
      <c r="A11" s="62" t="s">
        <v>35</v>
      </c>
      <c r="B11" s="62"/>
      <c r="C11" s="62"/>
      <c r="D11" s="62"/>
      <c r="E11" s="62"/>
      <c r="F11" s="62"/>
      <c r="G11" s="62"/>
      <c r="H11" s="62"/>
    </row>
    <row r="12" spans="1:8" ht="12.75">
      <c r="A12" s="31"/>
      <c r="B12" s="58" t="s">
        <v>16</v>
      </c>
      <c r="C12" s="9" t="s">
        <v>1</v>
      </c>
      <c r="D12" s="10"/>
      <c r="E12" s="67" t="s">
        <v>19</v>
      </c>
      <c r="F12" s="67"/>
      <c r="G12" s="59">
        <v>43018</v>
      </c>
      <c r="H12" s="11"/>
    </row>
    <row r="13" spans="1:8" ht="12.75">
      <c r="A13" s="32"/>
      <c r="B13" s="57" t="s">
        <v>17</v>
      </c>
      <c r="C13" s="4" t="s">
        <v>36</v>
      </c>
      <c r="D13" s="5"/>
      <c r="E13" s="71" t="s">
        <v>18</v>
      </c>
      <c r="F13" s="71"/>
      <c r="G13" s="4">
        <v>12</v>
      </c>
      <c r="H13" s="33"/>
    </row>
    <row r="14" spans="1:8" ht="12.75" thickBot="1">
      <c r="A14" s="34"/>
      <c r="B14" s="12"/>
      <c r="C14" s="12"/>
      <c r="D14" s="12"/>
      <c r="E14" s="12"/>
      <c r="F14" s="12"/>
      <c r="G14" s="38"/>
      <c r="H14" s="13"/>
    </row>
    <row r="15" spans="1:8" ht="12">
      <c r="A15" s="1"/>
      <c r="B15" s="1"/>
      <c r="C15" s="1"/>
      <c r="D15" s="1"/>
      <c r="E15" s="1"/>
      <c r="F15" s="1"/>
      <c r="G15" s="1"/>
      <c r="H15" s="1"/>
    </row>
    <row r="16" spans="1:8" ht="16.5" thickBot="1">
      <c r="A16" s="62" t="s">
        <v>24</v>
      </c>
      <c r="B16" s="62"/>
      <c r="C16" s="62"/>
      <c r="D16" s="62"/>
      <c r="E16" s="62"/>
      <c r="F16" s="62"/>
      <c r="G16" s="62"/>
      <c r="H16" s="62"/>
    </row>
    <row r="17" spans="1:8" ht="12.75">
      <c r="A17" s="41" t="s">
        <v>39</v>
      </c>
      <c r="B17" s="35" t="s">
        <v>37</v>
      </c>
      <c r="C17" s="35" t="s">
        <v>2</v>
      </c>
      <c r="D17" s="35" t="s">
        <v>40</v>
      </c>
      <c r="E17" s="35"/>
      <c r="F17" s="42"/>
      <c r="G17" s="35"/>
      <c r="H17" s="43"/>
    </row>
    <row r="18" spans="1:8" ht="12.75">
      <c r="A18" s="44"/>
      <c r="B18" s="36" t="s">
        <v>38</v>
      </c>
      <c r="C18" s="36" t="s">
        <v>41</v>
      </c>
      <c r="D18" s="36" t="s">
        <v>41</v>
      </c>
      <c r="E18" s="36"/>
      <c r="F18" s="40"/>
      <c r="G18" s="64" t="s">
        <v>25</v>
      </c>
      <c r="H18" s="65"/>
    </row>
    <row r="19" spans="1:12" ht="12.75">
      <c r="A19" s="45" t="s">
        <v>3</v>
      </c>
      <c r="B19" s="60">
        <v>52</v>
      </c>
      <c r="C19" s="7">
        <v>50.4</v>
      </c>
      <c r="D19" s="7">
        <v>49.9</v>
      </c>
      <c r="E19" s="8"/>
      <c r="F19" s="39"/>
      <c r="G19" s="37" t="s">
        <v>26</v>
      </c>
      <c r="H19" s="50">
        <f>SLOPE(D19:D23,B19:B23)</f>
        <v>1.018503937007874</v>
      </c>
      <c r="I19" s="3"/>
      <c r="J19" s="2"/>
      <c r="K19" s="3"/>
      <c r="L19" s="3"/>
    </row>
    <row r="20" spans="1:12" ht="12.75">
      <c r="A20" s="45" t="s">
        <v>4</v>
      </c>
      <c r="B20" s="60">
        <v>46</v>
      </c>
      <c r="C20" s="7">
        <v>44.2</v>
      </c>
      <c r="D20" s="7">
        <v>43.6</v>
      </c>
      <c r="E20" s="8"/>
      <c r="F20" s="71" t="s">
        <v>27</v>
      </c>
      <c r="G20" s="71"/>
      <c r="H20" s="50">
        <f>INTERCEPT(D19:D23,B19:B23)</f>
        <v>-3.2971653543307013</v>
      </c>
      <c r="I20" s="2"/>
      <c r="J20" s="3"/>
      <c r="K20" s="3"/>
      <c r="L20" s="3"/>
    </row>
    <row r="21" spans="1:12" ht="12.75">
      <c r="A21" s="45" t="s">
        <v>5</v>
      </c>
      <c r="B21" s="60">
        <v>43</v>
      </c>
      <c r="C21" s="7">
        <v>40.8</v>
      </c>
      <c r="D21" s="7">
        <v>40.5</v>
      </c>
      <c r="E21" s="8"/>
      <c r="F21" s="71" t="s">
        <v>28</v>
      </c>
      <c r="G21" s="71"/>
      <c r="H21" s="50">
        <f>CORREL(B19:B23,D19:D23)</f>
        <v>0.9981435505244313</v>
      </c>
      <c r="I21" s="2"/>
      <c r="J21" s="3"/>
      <c r="K21" s="3"/>
      <c r="L21" s="3"/>
    </row>
    <row r="22" spans="1:12" ht="12.75">
      <c r="A22" s="45" t="s">
        <v>6</v>
      </c>
      <c r="B22" s="60">
        <v>38</v>
      </c>
      <c r="C22" s="7">
        <v>34.9</v>
      </c>
      <c r="D22" s="7">
        <v>34.6</v>
      </c>
      <c r="E22" s="8"/>
      <c r="F22" s="39"/>
      <c r="G22" s="39"/>
      <c r="H22" s="46"/>
      <c r="I22" s="2"/>
      <c r="J22" s="3"/>
      <c r="K22" s="3"/>
      <c r="L22" s="3"/>
    </row>
    <row r="23" spans="1:12" ht="13.5" thickBot="1">
      <c r="A23" s="47" t="s">
        <v>7</v>
      </c>
      <c r="B23" s="61">
        <v>31</v>
      </c>
      <c r="C23" s="48">
        <v>29.1</v>
      </c>
      <c r="D23" s="48">
        <v>28.8</v>
      </c>
      <c r="E23" s="49"/>
      <c r="F23" s="68" t="s">
        <v>11</v>
      </c>
      <c r="G23" s="68"/>
      <c r="H23" s="51">
        <v>5</v>
      </c>
      <c r="I23" s="2"/>
      <c r="J23" s="3"/>
      <c r="K23" s="3"/>
      <c r="L23" s="3"/>
    </row>
    <row r="24" spans="1:12" ht="12">
      <c r="A24" s="1"/>
      <c r="B24" s="1"/>
      <c r="C24" s="1"/>
      <c r="D24" s="1"/>
      <c r="E24" s="1"/>
      <c r="F24" s="1"/>
      <c r="G24" s="1"/>
      <c r="H24" s="1"/>
      <c r="I24" s="2"/>
      <c r="J24" s="3"/>
      <c r="K24" s="3"/>
      <c r="L24" s="3"/>
    </row>
    <row r="25" spans="1:12" ht="12.75" customHeight="1" thickBot="1">
      <c r="A25" s="66" t="s">
        <v>8</v>
      </c>
      <c r="B25" s="66"/>
      <c r="C25" s="66"/>
      <c r="D25" s="66"/>
      <c r="E25" s="66"/>
      <c r="F25" s="66"/>
      <c r="G25" s="66"/>
      <c r="H25" s="66"/>
      <c r="I25" s="3"/>
      <c r="J25" s="3"/>
      <c r="K25" s="3"/>
      <c r="L25" s="3"/>
    </row>
    <row r="26" spans="1:12" ht="12.75">
      <c r="A26" s="52"/>
      <c r="F26" s="85" t="s">
        <v>30</v>
      </c>
      <c r="G26" s="86"/>
      <c r="H26" s="55">
        <v>44</v>
      </c>
      <c r="I26" s="2"/>
      <c r="J26" s="3"/>
      <c r="K26" s="3"/>
      <c r="L26" s="3"/>
    </row>
    <row r="27" spans="1:8" ht="12.75">
      <c r="A27" s="52"/>
      <c r="F27" s="77" t="s">
        <v>51</v>
      </c>
      <c r="G27" s="78"/>
      <c r="H27" s="79"/>
    </row>
    <row r="28" spans="1:8" ht="12.75">
      <c r="A28" s="53" t="s">
        <v>43</v>
      </c>
      <c r="F28" s="81">
        <f>H19*H26+H20</f>
        <v>41.517007874015746</v>
      </c>
      <c r="G28" s="82"/>
      <c r="H28" s="83"/>
    </row>
    <row r="29" spans="1:8" ht="12.75">
      <c r="A29" s="52" t="s">
        <v>42</v>
      </c>
      <c r="F29" s="77" t="s">
        <v>52</v>
      </c>
      <c r="G29" s="78"/>
      <c r="H29" s="79"/>
    </row>
    <row r="30" spans="1:8" ht="12.75">
      <c r="A30" s="52"/>
      <c r="F30" s="81">
        <f>F28*0.028</f>
        <v>1.162476220472441</v>
      </c>
      <c r="G30" s="82"/>
      <c r="H30" s="83"/>
    </row>
    <row r="31" spans="1:8" ht="12.75">
      <c r="A31" s="52" t="s">
        <v>9</v>
      </c>
      <c r="F31" s="75" t="s">
        <v>31</v>
      </c>
      <c r="G31" s="76"/>
      <c r="H31" s="56">
        <v>24</v>
      </c>
    </row>
    <row r="32" spans="1:9" ht="12.75">
      <c r="A32" s="52" t="s">
        <v>48</v>
      </c>
      <c r="E32" s="53"/>
      <c r="F32" s="77" t="s">
        <v>33</v>
      </c>
      <c r="G32" s="78"/>
      <c r="H32" s="79"/>
      <c r="I32" s="53"/>
    </row>
    <row r="33" spans="1:9" ht="12.75">
      <c r="A33" s="52" t="s">
        <v>49</v>
      </c>
      <c r="E33" s="53"/>
      <c r="F33" s="81">
        <f>H31*60*F28</f>
        <v>59784.49133858267</v>
      </c>
      <c r="G33" s="82"/>
      <c r="H33" s="83"/>
      <c r="I33" s="53"/>
    </row>
    <row r="34" spans="1:9" ht="12.75">
      <c r="A34" s="52"/>
      <c r="E34" s="53"/>
      <c r="F34" s="77" t="s">
        <v>32</v>
      </c>
      <c r="G34" s="78"/>
      <c r="H34" s="79"/>
      <c r="I34" s="53"/>
    </row>
    <row r="35" spans="1:9" ht="13.5" thickBot="1">
      <c r="A35" s="52" t="s">
        <v>10</v>
      </c>
      <c r="E35" s="53"/>
      <c r="F35" s="72">
        <f>H31*60*F30</f>
        <v>1673.965757480315</v>
      </c>
      <c r="G35" s="73"/>
      <c r="H35" s="74"/>
      <c r="I35" s="53"/>
    </row>
    <row r="36" spans="1:9" ht="12.75">
      <c r="A36" s="52" t="s">
        <v>50</v>
      </c>
      <c r="E36" s="53"/>
      <c r="I36" s="53"/>
    </row>
    <row r="37" spans="1:9" ht="12.75">
      <c r="A37" s="52"/>
      <c r="E37" s="53"/>
      <c r="I37" s="53"/>
    </row>
    <row r="39" ht="12.75">
      <c r="A39" s="54" t="s">
        <v>44</v>
      </c>
    </row>
    <row r="40" ht="12.75">
      <c r="A40" s="54"/>
    </row>
    <row r="41" spans="1:8" ht="12.75">
      <c r="A41" s="80" t="s">
        <v>29</v>
      </c>
      <c r="B41" s="80"/>
      <c r="C41" s="80"/>
      <c r="D41" s="80"/>
      <c r="E41" s="80"/>
      <c r="F41" s="80"/>
      <c r="G41" s="80"/>
      <c r="H41" s="80"/>
    </row>
  </sheetData>
  <sheetProtection/>
  <mergeCells count="26">
    <mergeCell ref="F21:G21"/>
    <mergeCell ref="A8:C8"/>
    <mergeCell ref="E12:F12"/>
    <mergeCell ref="E9:G9"/>
    <mergeCell ref="E13:F13"/>
    <mergeCell ref="F30:H30"/>
    <mergeCell ref="F26:G26"/>
    <mergeCell ref="F27:H27"/>
    <mergeCell ref="F28:H28"/>
    <mergeCell ref="F29:H29"/>
    <mergeCell ref="F35:H35"/>
    <mergeCell ref="F31:G31"/>
    <mergeCell ref="F32:H32"/>
    <mergeCell ref="A41:H41"/>
    <mergeCell ref="F33:H33"/>
    <mergeCell ref="F34:H34"/>
    <mergeCell ref="A3:H3"/>
    <mergeCell ref="A7:H7"/>
    <mergeCell ref="A16:H16"/>
    <mergeCell ref="G18:H18"/>
    <mergeCell ref="A25:H25"/>
    <mergeCell ref="E8:G8"/>
    <mergeCell ref="F23:G23"/>
    <mergeCell ref="A11:H11"/>
    <mergeCell ref="A9:C9"/>
    <mergeCell ref="F20:G20"/>
  </mergeCells>
  <printOptions/>
  <pageMargins left="0.75" right="0.75" top="0.5" bottom="0.5" header="0" footer="0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30" sqref="R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bob</cp:lastModifiedBy>
  <cp:lastPrinted>2018-01-17T21:01:59Z</cp:lastPrinted>
  <dcterms:created xsi:type="dcterms:W3CDTF">2005-02-10T13:48:58Z</dcterms:created>
  <dcterms:modified xsi:type="dcterms:W3CDTF">2018-02-23T16:39:33Z</dcterms:modified>
  <cp:category/>
  <cp:version/>
  <cp:contentType/>
  <cp:contentStatus/>
</cp:coreProperties>
</file>